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ocuments\Budgets 19-20\"/>
    </mc:Choice>
  </mc:AlternateContent>
  <bookViews>
    <workbookView xWindow="-15" yWindow="45" windowWidth="11475" windowHeight="6540"/>
  </bookViews>
  <sheets>
    <sheet name="Rates" sheetId="1" r:id="rId1"/>
    <sheet name="Projections" sheetId="3" r:id="rId2"/>
    <sheet name="Sheet1" sheetId="5" r:id="rId3"/>
  </sheets>
  <definedNames>
    <definedName name="newprint_area" localSheetId="0">Rates!$A$1:$L$62</definedName>
    <definedName name="_xlnm.Print_Area" localSheetId="1">Projections!$A$1:$K$43</definedName>
    <definedName name="_xlnm.Print_Area" localSheetId="0">Rates!$A$1:$L$33</definedName>
    <definedName name="Print_Area_MI">Rates!$A$1:$L$33</definedName>
  </definedNames>
  <calcPr calcId="162913"/>
</workbook>
</file>

<file path=xl/calcChain.xml><?xml version="1.0" encoding="utf-8"?>
<calcChain xmlns="http://schemas.openxmlformats.org/spreadsheetml/2006/main">
  <c r="A31" i="3" l="1"/>
  <c r="A33" i="3" l="1"/>
  <c r="A32" i="3"/>
  <c r="A30" i="3"/>
  <c r="A29" i="3"/>
  <c r="A28" i="3"/>
  <c r="A27" i="3"/>
  <c r="A26" i="3"/>
  <c r="B33" i="3"/>
  <c r="B32" i="3"/>
  <c r="B31" i="3"/>
  <c r="B30" i="3"/>
  <c r="B29" i="3"/>
  <c r="B28" i="3"/>
  <c r="B27" i="3"/>
  <c r="B26" i="3"/>
  <c r="Q15" i="1" l="1"/>
  <c r="I26" i="3"/>
  <c r="I28" i="3"/>
  <c r="I31" i="3"/>
  <c r="I32" i="3"/>
  <c r="H28" i="3"/>
  <c r="H29" i="3"/>
  <c r="H31" i="3"/>
  <c r="H32" i="3"/>
  <c r="G26" i="3"/>
  <c r="G28" i="3"/>
  <c r="G31" i="3"/>
  <c r="G32" i="3"/>
  <c r="F26" i="3"/>
  <c r="F28" i="3"/>
  <c r="F31" i="3"/>
  <c r="F32" i="3"/>
  <c r="E26" i="3"/>
  <c r="E28" i="3"/>
  <c r="E31" i="3"/>
  <c r="E32" i="3"/>
  <c r="K6" i="3"/>
  <c r="K12" i="3"/>
  <c r="K7" i="3"/>
  <c r="K9" i="3"/>
  <c r="K10" i="3"/>
  <c r="K11" i="3"/>
  <c r="J6" i="3"/>
  <c r="J12" i="3"/>
  <c r="J7" i="3"/>
  <c r="J9" i="3"/>
  <c r="J10" i="3"/>
  <c r="J11" i="3"/>
  <c r="I7" i="3"/>
  <c r="I9" i="3"/>
  <c r="I10" i="3"/>
  <c r="I11" i="3"/>
  <c r="H7" i="3"/>
  <c r="H8" i="3"/>
  <c r="H10" i="3"/>
  <c r="H11" i="3"/>
  <c r="G7" i="3"/>
  <c r="G8" i="3"/>
  <c r="G10" i="3"/>
  <c r="G11" i="3"/>
  <c r="F6" i="3"/>
  <c r="F12" i="3"/>
  <c r="F7" i="3"/>
  <c r="F9" i="3"/>
  <c r="F10" i="3"/>
  <c r="F11" i="3"/>
  <c r="E6" i="3"/>
  <c r="E12" i="3"/>
  <c r="E7" i="3"/>
  <c r="E9" i="3"/>
  <c r="E10" i="3"/>
  <c r="E11" i="3"/>
  <c r="K23" i="1"/>
  <c r="K22" i="1"/>
  <c r="K21" i="1"/>
  <c r="K20" i="1"/>
  <c r="K19" i="1"/>
  <c r="K18" i="1"/>
  <c r="K17" i="1"/>
  <c r="K16" i="1"/>
  <c r="K15" i="1"/>
  <c r="K14" i="1"/>
  <c r="K13" i="1"/>
  <c r="I34" i="3" l="1"/>
  <c r="I38" i="3" s="1"/>
  <c r="I40" i="3" s="1"/>
  <c r="I13" i="3"/>
  <c r="I17" i="3" s="1"/>
  <c r="I19" i="3" s="1"/>
  <c r="G13" i="3"/>
  <c r="G17" i="3" s="1"/>
  <c r="G19" i="3" s="1"/>
  <c r="H13" i="3"/>
  <c r="H17" i="3" s="1"/>
  <c r="H19" i="3" s="1"/>
  <c r="K13" i="3"/>
  <c r="K17" i="3" s="1"/>
  <c r="K19" i="3" s="1"/>
  <c r="F34" i="3"/>
  <c r="F38" i="3" s="1"/>
  <c r="F40" i="3" s="1"/>
  <c r="J13" i="3"/>
  <c r="J17" i="3" s="1"/>
  <c r="J19" i="3" s="1"/>
  <c r="E13" i="3"/>
  <c r="E17" i="3" s="1"/>
  <c r="E19" i="3" s="1"/>
  <c r="F13" i="3"/>
  <c r="F17" i="3" s="1"/>
  <c r="F19" i="3" s="1"/>
  <c r="H34" i="3"/>
  <c r="H38" i="3" s="1"/>
  <c r="H40" i="3" s="1"/>
  <c r="G34" i="3"/>
  <c r="G38" i="3" s="1"/>
  <c r="G40" i="3" s="1"/>
  <c r="E34" i="3"/>
  <c r="E38" i="3" s="1"/>
  <c r="E40" i="3" s="1"/>
</calcChain>
</file>

<file path=xl/sharedStrings.xml><?xml version="1.0" encoding="utf-8"?>
<sst xmlns="http://schemas.openxmlformats.org/spreadsheetml/2006/main" count="150" uniqueCount="60">
  <si>
    <t>Irvine Unified School District</t>
  </si>
  <si>
    <t>BUDGET</t>
  </si>
  <si>
    <t>PERS</t>
  </si>
  <si>
    <t>3.75%</t>
  </si>
  <si>
    <t>6.20%</t>
  </si>
  <si>
    <t>1.45%</t>
  </si>
  <si>
    <t>HEALTH</t>
  </si>
  <si>
    <t>(plus H/W if</t>
  </si>
  <si>
    <t>EMPLOYEE GROUPS</t>
  </si>
  <si>
    <t>STRS</t>
  </si>
  <si>
    <t>RED'N</t>
  </si>
  <si>
    <t>PARS</t>
  </si>
  <si>
    <t>OASDI</t>
  </si>
  <si>
    <t>MEDICARE</t>
  </si>
  <si>
    <t>SUI*</t>
  </si>
  <si>
    <t>&amp; WELFARE</t>
  </si>
  <si>
    <t>applicable)</t>
  </si>
  <si>
    <t>REMARKS</t>
  </si>
  <si>
    <t>Certificated Management</t>
  </si>
  <si>
    <t>x</t>
  </si>
  <si>
    <t>Other Cerfificated</t>
  </si>
  <si>
    <t>Certificated Stipends</t>
  </si>
  <si>
    <t>Classified, 20 or more hours/week</t>
  </si>
  <si>
    <t>see remarks</t>
  </si>
  <si>
    <t>H/W if more than 30 hours</t>
  </si>
  <si>
    <t>Classified, under 20 hours/week</t>
  </si>
  <si>
    <t>Classified Substitutes</t>
  </si>
  <si>
    <t>Classified Overtime</t>
  </si>
  <si>
    <t>Classified Management</t>
  </si>
  <si>
    <t>Confidential Employees</t>
  </si>
  <si>
    <t xml:space="preserve"> </t>
  </si>
  <si>
    <t>W/C**</t>
  </si>
  <si>
    <t>** Workers Compensation</t>
  </si>
  <si>
    <t>*   State Unemployment Insurance</t>
  </si>
  <si>
    <t>Health Insurance Information:</t>
  </si>
  <si>
    <t>Abbreviation Explanations:</t>
  </si>
  <si>
    <t>CERTIFICATED</t>
  </si>
  <si>
    <t>PERS RED</t>
  </si>
  <si>
    <t>SUI</t>
  </si>
  <si>
    <t>W/C</t>
  </si>
  <si>
    <t>Certificated Mgmt</t>
  </si>
  <si>
    <t>Other Certificated</t>
  </si>
  <si>
    <t>Classified, less than 20 hrs</t>
  </si>
  <si>
    <t>Classified Mgmt</t>
  </si>
  <si>
    <t>Teacher Subs with STRS</t>
  </si>
  <si>
    <t>Teacher Subs with PARS</t>
  </si>
  <si>
    <t>CLASSIFIED</t>
  </si>
  <si>
    <t>Classified,20hrs+</t>
  </si>
  <si>
    <t>Classified, 30hrs+</t>
  </si>
  <si>
    <t>Medicare</t>
  </si>
  <si>
    <t>Teacher Substitutes w/STRS</t>
  </si>
  <si>
    <t>Teacher Substitutes w/PARS</t>
  </si>
  <si>
    <t>SUB-TOTAL</t>
  </si>
  <si>
    <t>TOTAL BENEFITS</t>
  </si>
  <si>
    <t>TOTAL SALARY &amp; BENEFITS</t>
  </si>
  <si>
    <t>Note:  to calculate annual cost of an hourly person:  = hourly rate * # hours worked/day * # days worked/year</t>
  </si>
  <si>
    <t>PAYROLL BENEFIT RATES FOR 2019/20</t>
  </si>
  <si>
    <t>EFFECTIVE 7/01/19</t>
  </si>
  <si>
    <t>Cost for all Barg. Units - $10,275</t>
  </si>
  <si>
    <t>last updated 06/29/19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</si>
</sst>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;;;"/>
    <numFmt numFmtId="165" formatCode="0.000%"/>
    <numFmt numFmtId="166" formatCode="0.0000"/>
    <numFmt numFmtId="167" formatCode="0.00000"/>
  </numFmts>
  <fonts count="24" x14ac:knownFonts="1">
    <font>
      <sz val="12"/>
      <name val="Helv"/>
    </font>
    <font>
      <sz val="8"/>
      <name val="Tms Rmn"/>
    </font>
    <font>
      <b/>
      <i/>
      <sz val="12"/>
      <name val="Tms Rmn"/>
    </font>
    <font>
      <b/>
      <sz val="8"/>
      <name val="Tms Rmn"/>
    </font>
    <font>
      <sz val="6"/>
      <name val="Tms Rmn"/>
    </font>
    <font>
      <b/>
      <sz val="16"/>
      <color indexed="10"/>
      <name val="Tms Rmn"/>
    </font>
    <font>
      <b/>
      <sz val="8"/>
      <color indexed="10"/>
      <name val="Tms Rmn"/>
    </font>
    <font>
      <sz val="12"/>
      <color indexed="10"/>
      <name val="Helv"/>
    </font>
    <font>
      <sz val="8"/>
      <color indexed="10"/>
      <name val="Tms Rmn"/>
    </font>
    <font>
      <b/>
      <i/>
      <sz val="12"/>
      <name val="Times New Roman"/>
      <family val="1"/>
    </font>
    <font>
      <sz val="8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4"/>
      <name val="Times New Roman"/>
      <family val="1"/>
    </font>
    <font>
      <sz val="9"/>
      <name val="Helv"/>
    </font>
    <font>
      <sz val="9"/>
      <name val="Tms Rmn"/>
    </font>
    <font>
      <sz val="12"/>
      <name val="Tms Rmn"/>
    </font>
    <font>
      <b/>
      <u/>
      <sz val="10"/>
      <name val="Tms Rmn"/>
    </font>
    <font>
      <sz val="10"/>
      <name val="Tms Rmn"/>
    </font>
    <font>
      <sz val="10"/>
      <color indexed="10"/>
      <name val="Tms Rmn"/>
    </font>
    <font>
      <b/>
      <sz val="10"/>
      <color indexed="12"/>
      <name val="Tms Rmn"/>
    </font>
    <font>
      <b/>
      <sz val="11"/>
      <color rgb="FFFF0000"/>
      <name val="Tahoma"/>
      <family val="2"/>
    </font>
    <font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/>
    <xf numFmtId="0" fontId="1" fillId="0" borderId="3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5" fontId="1" fillId="0" borderId="0" xfId="0" applyNumberFormat="1" applyFont="1" applyAlignment="1" applyProtection="1">
      <alignment horizontal="left"/>
    </xf>
    <xf numFmtId="0" fontId="4" fillId="0" borderId="0" xfId="0" applyFont="1"/>
    <xf numFmtId="0" fontId="6" fillId="2" borderId="4" xfId="0" applyFont="1" applyFill="1" applyBorder="1"/>
    <xf numFmtId="164" fontId="7" fillId="2" borderId="5" xfId="0" applyNumberFormat="1" applyFont="1" applyFill="1" applyBorder="1" applyProtection="1"/>
    <xf numFmtId="164" fontId="6" fillId="2" borderId="5" xfId="0" applyNumberFormat="1" applyFont="1" applyFill="1" applyBorder="1" applyProtection="1"/>
    <xf numFmtId="0" fontId="6" fillId="2" borderId="5" xfId="0" applyFont="1" applyFill="1" applyBorder="1" applyAlignment="1" applyProtection="1">
      <alignment horizontal="center"/>
    </xf>
    <xf numFmtId="0" fontId="8" fillId="2" borderId="6" xfId="0" applyFont="1" applyFill="1" applyBorder="1"/>
    <xf numFmtId="0" fontId="7" fillId="2" borderId="0" xfId="0" applyFont="1" applyFill="1"/>
    <xf numFmtId="0" fontId="8" fillId="2" borderId="0" xfId="0" applyFont="1" applyFill="1"/>
    <xf numFmtId="0" fontId="6" fillId="2" borderId="7" xfId="0" applyFont="1" applyFill="1" applyBorder="1"/>
    <xf numFmtId="0" fontId="6" fillId="2" borderId="8" xfId="0" applyFont="1" applyFill="1" applyBorder="1" applyAlignment="1" applyProtection="1">
      <alignment horizontal="center"/>
    </xf>
    <xf numFmtId="165" fontId="6" fillId="2" borderId="8" xfId="0" applyNumberFormat="1" applyFont="1" applyFill="1" applyBorder="1" applyAlignment="1" applyProtection="1">
      <alignment horizontal="center"/>
    </xf>
    <xf numFmtId="10" fontId="6" fillId="2" borderId="8" xfId="0" applyNumberFormat="1" applyFont="1" applyFill="1" applyBorder="1" applyAlignment="1" applyProtection="1">
      <alignment horizontal="center"/>
    </xf>
    <xf numFmtId="0" fontId="8" fillId="2" borderId="9" xfId="0" applyFont="1" applyFill="1" applyBorder="1"/>
    <xf numFmtId="0" fontId="6" fillId="2" borderId="10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6" fontId="6" fillId="2" borderId="11" xfId="0" applyNumberFormat="1" applyFont="1" applyFill="1" applyBorder="1" applyAlignment="1" applyProtection="1">
      <alignment horizontal="center"/>
    </xf>
    <xf numFmtId="0" fontId="6" fillId="2" borderId="5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 applyProtection="1">
      <alignment horizontal="left"/>
    </xf>
    <xf numFmtId="0" fontId="1" fillId="0" borderId="16" xfId="0" applyFont="1" applyBorder="1" applyAlignment="1" applyProtection="1">
      <alignment horizontal="left"/>
    </xf>
    <xf numFmtId="0" fontId="1" fillId="0" borderId="15" xfId="0" applyFont="1" applyBorder="1"/>
    <xf numFmtId="0" fontId="1" fillId="0" borderId="17" xfId="0" applyFont="1" applyBorder="1"/>
    <xf numFmtId="0" fontId="1" fillId="0" borderId="18" xfId="0" applyFont="1" applyBorder="1"/>
    <xf numFmtId="0" fontId="12" fillId="0" borderId="0" xfId="0" applyFont="1"/>
    <xf numFmtId="0" fontId="13" fillId="0" borderId="0" xfId="0" applyFont="1"/>
    <xf numFmtId="166" fontId="12" fillId="0" borderId="20" xfId="0" applyNumberFormat="1" applyFont="1" applyBorder="1"/>
    <xf numFmtId="10" fontId="12" fillId="0" borderId="20" xfId="0" applyNumberFormat="1" applyFont="1" applyBorder="1"/>
    <xf numFmtId="0" fontId="12" fillId="0" borderId="20" xfId="0" applyFont="1" applyBorder="1"/>
    <xf numFmtId="0" fontId="13" fillId="0" borderId="21" xfId="0" applyFont="1" applyBorder="1"/>
    <xf numFmtId="0" fontId="12" fillId="0" borderId="22" xfId="0" applyFont="1" applyBorder="1"/>
    <xf numFmtId="0" fontId="12" fillId="0" borderId="24" xfId="0" applyFont="1" applyBorder="1"/>
    <xf numFmtId="0" fontId="12" fillId="0" borderId="0" xfId="0" applyFont="1" applyBorder="1"/>
    <xf numFmtId="0" fontId="12" fillId="0" borderId="25" xfId="0" applyFont="1" applyBorder="1"/>
    <xf numFmtId="0" fontId="12" fillId="0" borderId="26" xfId="0" applyFont="1" applyBorder="1"/>
    <xf numFmtId="0" fontId="12" fillId="0" borderId="19" xfId="0" applyFont="1" applyBorder="1"/>
    <xf numFmtId="0" fontId="12" fillId="0" borderId="23" xfId="0" applyFont="1" applyBorder="1"/>
    <xf numFmtId="0" fontId="12" fillId="0" borderId="27" xfId="0" applyFont="1" applyBorder="1"/>
    <xf numFmtId="0" fontId="12" fillId="0" borderId="29" xfId="0" applyFont="1" applyBorder="1"/>
    <xf numFmtId="0" fontId="12" fillId="0" borderId="30" xfId="0" applyFont="1" applyBorder="1"/>
    <xf numFmtId="0" fontId="12" fillId="0" borderId="21" xfId="0" applyFont="1" applyBorder="1"/>
    <xf numFmtId="0" fontId="16" fillId="0" borderId="0" xfId="0" applyFont="1"/>
    <xf numFmtId="0" fontId="15" fillId="0" borderId="0" xfId="0" applyFont="1" applyAlignment="1">
      <alignment horizontal="right"/>
    </xf>
    <xf numFmtId="10" fontId="1" fillId="0" borderId="3" xfId="0" applyNumberFormat="1" applyFont="1" applyBorder="1" applyProtection="1"/>
    <xf numFmtId="0" fontId="0" fillId="0" borderId="15" xfId="0" applyBorder="1"/>
    <xf numFmtId="43" fontId="12" fillId="0" borderId="30" xfId="0" applyNumberFormat="1" applyFont="1" applyBorder="1"/>
    <xf numFmtId="0" fontId="12" fillId="0" borderId="31" xfId="0" applyFont="1" applyBorder="1"/>
    <xf numFmtId="0" fontId="12" fillId="0" borderId="31" xfId="0" applyFont="1" applyBorder="1" applyAlignment="1">
      <alignment horizontal="right"/>
    </xf>
    <xf numFmtId="0" fontId="12" fillId="0" borderId="32" xfId="0" applyFont="1" applyBorder="1" applyAlignment="1">
      <alignment horizontal="right"/>
    </xf>
    <xf numFmtId="0" fontId="12" fillId="0" borderId="27" xfId="0" applyFont="1" applyBorder="1" applyAlignment="1">
      <alignment horizontal="right"/>
    </xf>
    <xf numFmtId="0" fontId="12" fillId="0" borderId="32" xfId="0" applyFont="1" applyBorder="1"/>
    <xf numFmtId="43" fontId="12" fillId="0" borderId="31" xfId="0" applyNumberFormat="1" applyFont="1" applyBorder="1" applyAlignment="1">
      <alignment horizontal="right"/>
    </xf>
    <xf numFmtId="0" fontId="17" fillId="0" borderId="0" xfId="0" applyFont="1"/>
    <xf numFmtId="0" fontId="18" fillId="0" borderId="33" xfId="0" applyFont="1" applyBorder="1"/>
    <xf numFmtId="0" fontId="19" fillId="0" borderId="15" xfId="0" applyFont="1" applyBorder="1" applyAlignment="1" applyProtection="1">
      <alignment horizontal="left"/>
    </xf>
    <xf numFmtId="0" fontId="18" fillId="0" borderId="33" xfId="0" applyFont="1" applyBorder="1" applyAlignment="1" applyProtection="1">
      <alignment horizontal="left"/>
    </xf>
    <xf numFmtId="0" fontId="19" fillId="0" borderId="15" xfId="0" applyFont="1" applyBorder="1"/>
    <xf numFmtId="0" fontId="19" fillId="0" borderId="16" xfId="0" applyFont="1" applyBorder="1"/>
    <xf numFmtId="0" fontId="13" fillId="0" borderId="27" xfId="0" applyFont="1" applyBorder="1" applyAlignment="1">
      <alignment horizontal="right"/>
    </xf>
    <xf numFmtId="0" fontId="12" fillId="0" borderId="22" xfId="0" applyFont="1" applyBorder="1" applyAlignment="1">
      <alignment horizontal="right"/>
    </xf>
    <xf numFmtId="0" fontId="20" fillId="0" borderId="0" xfId="0" applyFont="1"/>
    <xf numFmtId="165" fontId="12" fillId="0" borderId="20" xfId="0" applyNumberFormat="1" applyFont="1" applyBorder="1"/>
    <xf numFmtId="0" fontId="22" fillId="0" borderId="0" xfId="0" applyFont="1"/>
    <xf numFmtId="167" fontId="12" fillId="0" borderId="20" xfId="0" applyNumberFormat="1" applyFont="1" applyBorder="1"/>
    <xf numFmtId="43" fontId="12" fillId="0" borderId="0" xfId="1" applyFont="1"/>
    <xf numFmtId="43" fontId="12" fillId="3" borderId="20" xfId="1" applyFont="1" applyFill="1" applyBorder="1"/>
    <xf numFmtId="43" fontId="12" fillId="0" borderId="25" xfId="1" applyFont="1" applyBorder="1"/>
    <xf numFmtId="43" fontId="11" fillId="0" borderId="27" xfId="1" applyFont="1" applyBorder="1" applyAlignment="1">
      <alignment wrapText="1"/>
    </xf>
    <xf numFmtId="43" fontId="12" fillId="0" borderId="20" xfId="1" applyFont="1" applyBorder="1"/>
    <xf numFmtId="43" fontId="12" fillId="0" borderId="19" xfId="1" applyFont="1" applyBorder="1"/>
    <xf numFmtId="43" fontId="12" fillId="0" borderId="27" xfId="1" applyFont="1" applyBorder="1"/>
    <xf numFmtId="43" fontId="12" fillId="0" borderId="29" xfId="1" applyFont="1" applyBorder="1"/>
    <xf numFmtId="43" fontId="12" fillId="0" borderId="23" xfId="1" applyFont="1" applyBorder="1"/>
    <xf numFmtId="43" fontId="12" fillId="0" borderId="28" xfId="1" applyFont="1" applyBorder="1"/>
    <xf numFmtId="43" fontId="13" fillId="0" borderId="27" xfId="1" applyFont="1" applyBorder="1"/>
    <xf numFmtId="43" fontId="10" fillId="0" borderId="0" xfId="1" applyFont="1" applyAlignment="1">
      <alignment wrapText="1"/>
    </xf>
    <xf numFmtId="43" fontId="12" fillId="0" borderId="0" xfId="1" applyFont="1" applyBorder="1"/>
    <xf numFmtId="0" fontId="2" fillId="0" borderId="0" xfId="0" applyFont="1" applyAlignment="1" applyProtection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" fillId="2" borderId="0" xfId="0" applyFont="1" applyFill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Q211"/>
  <sheetViews>
    <sheetView tabSelected="1" workbookViewId="0">
      <selection activeCell="L29" sqref="L29"/>
    </sheetView>
  </sheetViews>
  <sheetFormatPr defaultColWidth="11.44140625" defaultRowHeight="15.75" x14ac:dyDescent="0.25"/>
  <cols>
    <col min="1" max="1" width="18" customWidth="1"/>
    <col min="2" max="2" width="8.44140625" customWidth="1"/>
    <col min="3" max="6" width="6.77734375" customWidth="1"/>
    <col min="7" max="7" width="9.109375" customWidth="1"/>
    <col min="8" max="9" width="6.77734375" customWidth="1"/>
    <col min="10" max="10" width="11.44140625" customWidth="1"/>
    <col min="11" max="11" width="8.77734375" customWidth="1"/>
    <col min="12" max="12" width="14.77734375" customWidth="1"/>
    <col min="13" max="15" width="11.44140625" customWidth="1"/>
    <col min="16" max="16" width="8.109375" customWidth="1"/>
  </cols>
  <sheetData>
    <row r="1" spans="1:17" ht="1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ht="21" customHeight="1" x14ac:dyDescent="0.35">
      <c r="A5" s="90" t="s">
        <v>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7" x14ac:dyDescent="0.25">
      <c r="A6" s="92" t="s">
        <v>57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7" ht="19.5" x14ac:dyDescent="0.3">
      <c r="A7" s="93" t="s">
        <v>56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7" ht="16.5" thickBot="1" x14ac:dyDescent="0.3">
      <c r="A9" s="1"/>
      <c r="B9" s="1"/>
      <c r="C9" s="1"/>
      <c r="D9" s="2"/>
      <c r="E9" s="1"/>
      <c r="F9" s="1"/>
      <c r="G9" s="1"/>
      <c r="H9" s="1"/>
      <c r="I9" s="1"/>
      <c r="J9" s="1"/>
      <c r="K9" s="1"/>
      <c r="L9" s="1"/>
    </row>
    <row r="10" spans="1:17" s="15" customFormat="1" ht="16.5" thickTop="1" x14ac:dyDescent="0.25">
      <c r="A10" s="10"/>
      <c r="B10" s="11">
        <v>8.2500000000000004E-2</v>
      </c>
      <c r="C10" s="12">
        <v>0</v>
      </c>
      <c r="D10" s="20">
        <v>0</v>
      </c>
      <c r="E10" s="12">
        <v>3.7499999999999999E-2</v>
      </c>
      <c r="F10" s="12">
        <v>6.2E-2</v>
      </c>
      <c r="G10" s="12">
        <v>1.4500000000000001E-2</v>
      </c>
      <c r="H10" s="12">
        <v>5.9999999999999995E-4</v>
      </c>
      <c r="I10" s="12"/>
      <c r="J10" s="26" t="s">
        <v>6</v>
      </c>
      <c r="K10" s="13" t="s">
        <v>1</v>
      </c>
      <c r="L10" s="14"/>
      <c r="P10" s="16"/>
    </row>
    <row r="11" spans="1:17" s="15" customFormat="1" x14ac:dyDescent="0.25">
      <c r="A11" s="17"/>
      <c r="B11" s="20">
        <v>0.17100000000000001</v>
      </c>
      <c r="C11" s="19">
        <v>0.19721</v>
      </c>
      <c r="D11" s="19" t="s">
        <v>2</v>
      </c>
      <c r="E11" s="18" t="s">
        <v>3</v>
      </c>
      <c r="F11" s="18" t="s">
        <v>4</v>
      </c>
      <c r="G11" s="18" t="s">
        <v>5</v>
      </c>
      <c r="H11" s="20">
        <v>5.0000000000000001E-4</v>
      </c>
      <c r="I11" s="20">
        <v>0.02</v>
      </c>
      <c r="J11" s="18" t="s">
        <v>15</v>
      </c>
      <c r="K11" s="18" t="s">
        <v>7</v>
      </c>
      <c r="L11" s="21"/>
      <c r="P11" s="16"/>
    </row>
    <row r="12" spans="1:17" s="15" customFormat="1" ht="16.5" thickBot="1" x14ac:dyDescent="0.3">
      <c r="A12" s="22" t="s">
        <v>8</v>
      </c>
      <c r="B12" s="23" t="s">
        <v>9</v>
      </c>
      <c r="C12" s="23" t="s">
        <v>2</v>
      </c>
      <c r="D12" s="23" t="s">
        <v>10</v>
      </c>
      <c r="E12" s="23" t="s">
        <v>11</v>
      </c>
      <c r="F12" s="23" t="s">
        <v>12</v>
      </c>
      <c r="G12" s="23" t="s">
        <v>13</v>
      </c>
      <c r="H12" s="23" t="s">
        <v>14</v>
      </c>
      <c r="I12" s="23" t="s">
        <v>31</v>
      </c>
      <c r="J12" s="25">
        <v>10275</v>
      </c>
      <c r="K12" s="23" t="s">
        <v>16</v>
      </c>
      <c r="L12" s="24" t="s">
        <v>17</v>
      </c>
      <c r="P12" s="16"/>
    </row>
    <row r="13" spans="1:17" ht="16.5" thickTop="1" x14ac:dyDescent="0.25">
      <c r="A13" s="3" t="s">
        <v>18</v>
      </c>
      <c r="B13" s="4" t="s">
        <v>19</v>
      </c>
      <c r="C13" s="5"/>
      <c r="D13" s="5"/>
      <c r="E13" s="5"/>
      <c r="F13" s="5"/>
      <c r="G13" s="4" t="s">
        <v>19</v>
      </c>
      <c r="H13" s="4" t="s">
        <v>19</v>
      </c>
      <c r="I13" s="4" t="s">
        <v>19</v>
      </c>
      <c r="J13" s="4" t="s">
        <v>19</v>
      </c>
      <c r="K13" s="55">
        <f>P13+P18+P19+P20</f>
        <v>0.20600000000000002</v>
      </c>
      <c r="L13" s="5"/>
      <c r="O13" s="54" t="s">
        <v>9</v>
      </c>
      <c r="P13" s="53">
        <v>0.17100000000000001</v>
      </c>
    </row>
    <row r="14" spans="1:17" x14ac:dyDescent="0.25">
      <c r="A14" s="3" t="s">
        <v>20</v>
      </c>
      <c r="B14" s="4" t="s">
        <v>19</v>
      </c>
      <c r="C14" s="5"/>
      <c r="D14" s="5"/>
      <c r="E14" s="5"/>
      <c r="F14" s="5"/>
      <c r="G14" s="4" t="s">
        <v>19</v>
      </c>
      <c r="H14" s="4" t="s">
        <v>19</v>
      </c>
      <c r="I14" s="4" t="s">
        <v>19</v>
      </c>
      <c r="J14" s="4" t="s">
        <v>19</v>
      </c>
      <c r="K14" s="55">
        <f>P13+P18+P19+P20</f>
        <v>0.20600000000000002</v>
      </c>
      <c r="L14" s="5"/>
      <c r="O14" s="54" t="s">
        <v>2</v>
      </c>
      <c r="P14" s="53">
        <v>0.19721</v>
      </c>
    </row>
    <row r="15" spans="1:17" x14ac:dyDescent="0.25">
      <c r="A15" s="3" t="s">
        <v>50</v>
      </c>
      <c r="B15" s="4" t="s">
        <v>19</v>
      </c>
      <c r="C15" s="5"/>
      <c r="D15" s="5"/>
      <c r="E15" s="4"/>
      <c r="F15" s="5"/>
      <c r="G15" s="4" t="s">
        <v>19</v>
      </c>
      <c r="H15" s="4" t="s">
        <v>19</v>
      </c>
      <c r="I15" s="4" t="s">
        <v>19</v>
      </c>
      <c r="J15" s="5"/>
      <c r="K15" s="55">
        <f>P13+P18+P19+P20</f>
        <v>0.20600000000000002</v>
      </c>
      <c r="L15" s="6"/>
      <c r="O15" s="54" t="s">
        <v>37</v>
      </c>
      <c r="P15" s="53">
        <v>0</v>
      </c>
      <c r="Q15">
        <f>SUM(P14:P15)</f>
        <v>0.19721</v>
      </c>
    </row>
    <row r="16" spans="1:17" x14ac:dyDescent="0.25">
      <c r="A16" s="3" t="s">
        <v>51</v>
      </c>
      <c r="B16" s="4"/>
      <c r="C16" s="5"/>
      <c r="D16" s="5"/>
      <c r="E16" s="4" t="s">
        <v>19</v>
      </c>
      <c r="F16" s="5"/>
      <c r="G16" s="4" t="s">
        <v>19</v>
      </c>
      <c r="H16" s="4" t="s">
        <v>19</v>
      </c>
      <c r="I16" s="4" t="s">
        <v>19</v>
      </c>
      <c r="J16" s="5"/>
      <c r="K16" s="55">
        <f>P16+P18+P19+P20</f>
        <v>7.2499999999999995E-2</v>
      </c>
      <c r="L16" s="6"/>
      <c r="O16" s="54" t="s">
        <v>11</v>
      </c>
      <c r="P16" s="53">
        <v>3.7499999999999999E-2</v>
      </c>
    </row>
    <row r="17" spans="1:16" x14ac:dyDescent="0.25">
      <c r="A17" s="3" t="s">
        <v>21</v>
      </c>
      <c r="B17" s="4" t="s">
        <v>19</v>
      </c>
      <c r="C17" s="5"/>
      <c r="D17" s="5"/>
      <c r="E17" s="5"/>
      <c r="F17" s="5"/>
      <c r="G17" s="4" t="s">
        <v>19</v>
      </c>
      <c r="H17" s="4" t="s">
        <v>19</v>
      </c>
      <c r="I17" s="4" t="s">
        <v>19</v>
      </c>
      <c r="J17" s="5"/>
      <c r="K17" s="55">
        <f>P13+P18+P19+P20</f>
        <v>0.20600000000000002</v>
      </c>
      <c r="L17" s="5"/>
      <c r="O17" s="54" t="s">
        <v>12</v>
      </c>
      <c r="P17" s="53">
        <v>6.2E-2</v>
      </c>
    </row>
    <row r="18" spans="1:16" x14ac:dyDescent="0.25">
      <c r="A18" s="3" t="s">
        <v>22</v>
      </c>
      <c r="B18" s="5" t="s">
        <v>30</v>
      </c>
      <c r="C18" s="4" t="s">
        <v>19</v>
      </c>
      <c r="D18" s="4" t="s">
        <v>19</v>
      </c>
      <c r="E18" s="5"/>
      <c r="F18" s="4" t="s">
        <v>19</v>
      </c>
      <c r="G18" s="4" t="s">
        <v>19</v>
      </c>
      <c r="H18" s="4" t="s">
        <v>19</v>
      </c>
      <c r="I18" s="4" t="s">
        <v>19</v>
      </c>
      <c r="J18" s="4" t="s">
        <v>23</v>
      </c>
      <c r="K18" s="55">
        <f>P14+P15+P17+P18+P19+P20</f>
        <v>0.29421000000000003</v>
      </c>
      <c r="L18" s="6" t="s">
        <v>24</v>
      </c>
      <c r="O18" s="54" t="s">
        <v>49</v>
      </c>
      <c r="P18" s="53">
        <v>1.4500000000000001E-2</v>
      </c>
    </row>
    <row r="19" spans="1:16" x14ac:dyDescent="0.25">
      <c r="A19" s="3" t="s">
        <v>25</v>
      </c>
      <c r="B19" s="5"/>
      <c r="C19" s="5"/>
      <c r="D19" s="5"/>
      <c r="E19" s="4" t="s">
        <v>19</v>
      </c>
      <c r="F19" s="5"/>
      <c r="G19" s="4" t="s">
        <v>19</v>
      </c>
      <c r="H19" s="4" t="s">
        <v>19</v>
      </c>
      <c r="I19" s="4" t="s">
        <v>19</v>
      </c>
      <c r="J19" s="5"/>
      <c r="K19" s="55">
        <f>P16+P18+P19+P20</f>
        <v>7.2499999999999995E-2</v>
      </c>
      <c r="L19" s="5"/>
      <c r="O19" s="54" t="s">
        <v>38</v>
      </c>
      <c r="P19" s="53">
        <v>5.0000000000000001E-4</v>
      </c>
    </row>
    <row r="20" spans="1:16" x14ac:dyDescent="0.25">
      <c r="A20" s="3" t="s">
        <v>26</v>
      </c>
      <c r="B20" s="5"/>
      <c r="C20" s="5"/>
      <c r="D20" s="5"/>
      <c r="E20" s="4" t="s">
        <v>19</v>
      </c>
      <c r="F20" s="5"/>
      <c r="G20" s="4" t="s">
        <v>19</v>
      </c>
      <c r="H20" s="4" t="s">
        <v>19</v>
      </c>
      <c r="I20" s="4" t="s">
        <v>19</v>
      </c>
      <c r="J20" s="5"/>
      <c r="K20" s="55">
        <f>P16+P18+P19+P20</f>
        <v>7.2499999999999995E-2</v>
      </c>
      <c r="L20" s="5"/>
      <c r="O20" s="54" t="s">
        <v>39</v>
      </c>
      <c r="P20" s="53">
        <v>0.02</v>
      </c>
    </row>
    <row r="21" spans="1:16" x14ac:dyDescent="0.25">
      <c r="A21" s="3" t="s">
        <v>27</v>
      </c>
      <c r="B21" s="5"/>
      <c r="C21" s="5"/>
      <c r="D21" s="5"/>
      <c r="E21" s="5"/>
      <c r="F21" s="4" t="s">
        <v>19</v>
      </c>
      <c r="G21" s="4" t="s">
        <v>19</v>
      </c>
      <c r="H21" s="4" t="s">
        <v>19</v>
      </c>
      <c r="I21" s="4" t="s">
        <v>19</v>
      </c>
      <c r="J21" s="5"/>
      <c r="K21" s="55">
        <f>P17+P18+P19+P20</f>
        <v>9.7000000000000003E-2</v>
      </c>
      <c r="L21" s="5"/>
    </row>
    <row r="22" spans="1:16" x14ac:dyDescent="0.25">
      <c r="A22" s="3" t="s">
        <v>28</v>
      </c>
      <c r="B22" s="5"/>
      <c r="C22" s="4" t="s">
        <v>19</v>
      </c>
      <c r="D22" s="4" t="s">
        <v>19</v>
      </c>
      <c r="E22" s="5"/>
      <c r="F22" s="4" t="s">
        <v>19</v>
      </c>
      <c r="G22" s="4" t="s">
        <v>19</v>
      </c>
      <c r="H22" s="4" t="s">
        <v>19</v>
      </c>
      <c r="I22" s="4" t="s">
        <v>19</v>
      </c>
      <c r="J22" s="4" t="s">
        <v>19</v>
      </c>
      <c r="K22" s="55">
        <f>P14+P15+P17+P18+P19+P20</f>
        <v>0.29421000000000003</v>
      </c>
      <c r="L22" s="5"/>
      <c r="P22" s="1"/>
    </row>
    <row r="23" spans="1:16" x14ac:dyDescent="0.25">
      <c r="A23" s="3" t="s">
        <v>29</v>
      </c>
      <c r="B23" s="5"/>
      <c r="C23" s="4" t="s">
        <v>19</v>
      </c>
      <c r="D23" s="4" t="s">
        <v>19</v>
      </c>
      <c r="E23" s="5"/>
      <c r="F23" s="4" t="s">
        <v>19</v>
      </c>
      <c r="G23" s="4" t="s">
        <v>19</v>
      </c>
      <c r="H23" s="4" t="s">
        <v>19</v>
      </c>
      <c r="I23" s="4" t="s">
        <v>19</v>
      </c>
      <c r="J23" s="4" t="s">
        <v>19</v>
      </c>
      <c r="K23" s="55">
        <f>P14+P15+P17+P18+P19+P20</f>
        <v>0.29421000000000003</v>
      </c>
      <c r="L23" s="5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K24" s="1"/>
      <c r="L24" s="1"/>
      <c r="P24" s="1"/>
    </row>
    <row r="25" spans="1:16" ht="16.5" thickBot="1" x14ac:dyDescent="0.3">
      <c r="A25" s="1"/>
      <c r="B25" s="7" t="s">
        <v>30</v>
      </c>
      <c r="C25" s="1"/>
      <c r="D25" s="1"/>
      <c r="E25" s="27"/>
      <c r="F25" s="1"/>
      <c r="G25" s="1"/>
      <c r="H25" s="1"/>
      <c r="I25" s="1"/>
      <c r="K25" s="1"/>
      <c r="L25" s="1"/>
      <c r="P25" s="1"/>
    </row>
    <row r="26" spans="1:16" ht="16.5" thickTop="1" x14ac:dyDescent="0.25">
      <c r="A26" s="7"/>
      <c r="B26" s="65" t="s">
        <v>34</v>
      </c>
      <c r="C26" s="29"/>
      <c r="D26" s="30"/>
      <c r="E26" s="33"/>
      <c r="F26" s="1"/>
      <c r="G26" s="67" t="s">
        <v>35</v>
      </c>
      <c r="H26" s="29"/>
      <c r="I26" s="30"/>
      <c r="J26" s="1"/>
      <c r="K26" s="1"/>
      <c r="L26" s="1"/>
      <c r="P26" s="1"/>
    </row>
    <row r="27" spans="1:16" x14ac:dyDescent="0.25">
      <c r="A27" s="1"/>
      <c r="B27" s="31"/>
      <c r="C27" s="28"/>
      <c r="D27" s="34"/>
      <c r="E27" s="56"/>
      <c r="F27" s="8" t="s">
        <v>30</v>
      </c>
      <c r="G27" s="68" t="s">
        <v>33</v>
      </c>
      <c r="H27" s="28"/>
      <c r="I27" s="34"/>
      <c r="J27" s="1"/>
      <c r="K27" s="1"/>
      <c r="L27" s="1"/>
      <c r="P27" s="1"/>
    </row>
    <row r="28" spans="1:16" ht="16.5" thickBot="1" x14ac:dyDescent="0.3">
      <c r="A28" s="1"/>
      <c r="B28" s="66" t="s">
        <v>58</v>
      </c>
      <c r="C28" s="28"/>
      <c r="D28" s="34"/>
      <c r="E28" s="56"/>
      <c r="F28" s="8" t="s">
        <v>30</v>
      </c>
      <c r="G28" s="69" t="s">
        <v>32</v>
      </c>
      <c r="H28" s="2"/>
      <c r="I28" s="35"/>
      <c r="J28" s="1"/>
      <c r="K28" s="1"/>
      <c r="L28" s="1"/>
      <c r="P28" s="1"/>
    </row>
    <row r="29" spans="1:16" ht="17.25" thickTop="1" thickBot="1" x14ac:dyDescent="0.3">
      <c r="A29" s="1"/>
      <c r="B29" s="32"/>
      <c r="C29" s="2"/>
      <c r="D29" s="35"/>
      <c r="E29" s="56"/>
      <c r="F29" s="1"/>
      <c r="G29" s="1"/>
      <c r="H29" s="1"/>
      <c r="I29" s="1"/>
      <c r="J29" s="1"/>
      <c r="K29" s="1"/>
      <c r="L29" s="1"/>
      <c r="P29" s="1"/>
    </row>
    <row r="30" spans="1:16" ht="16.5" thickTop="1" x14ac:dyDescent="0.25">
      <c r="A30" s="1"/>
      <c r="B30" s="1" t="s">
        <v>30</v>
      </c>
      <c r="C30" s="1" t="s">
        <v>30</v>
      </c>
      <c r="D30" s="1" t="s">
        <v>30</v>
      </c>
      <c r="E30" s="1" t="s">
        <v>30</v>
      </c>
      <c r="F30" s="1"/>
      <c r="G30" s="1"/>
      <c r="H30" s="1"/>
      <c r="I30" s="1"/>
      <c r="J30" s="1"/>
      <c r="K30" s="1"/>
      <c r="L30" s="1"/>
      <c r="P30" s="1"/>
    </row>
    <row r="31" spans="1:16" x14ac:dyDescent="0.25">
      <c r="A31" s="1"/>
      <c r="B31" s="27"/>
      <c r="C31" s="1"/>
      <c r="D31" s="1"/>
      <c r="E31" s="1"/>
      <c r="F31" s="1"/>
      <c r="G31" s="1"/>
      <c r="H31" s="1"/>
      <c r="I31" s="1"/>
      <c r="J31" s="1"/>
      <c r="K31" s="1"/>
      <c r="L31" s="1"/>
      <c r="P31" s="1"/>
    </row>
    <row r="32" spans="1:16" x14ac:dyDescent="0.25">
      <c r="A32" s="72" t="s">
        <v>59</v>
      </c>
      <c r="B32" s="27"/>
      <c r="C32" s="1"/>
      <c r="D32" s="1"/>
      <c r="E32" s="1"/>
      <c r="F32" s="1"/>
      <c r="G32" s="1"/>
      <c r="H32" s="1"/>
      <c r="I32" s="1"/>
      <c r="J32" s="1"/>
      <c r="K32" s="1"/>
      <c r="L32" s="1"/>
      <c r="P32" s="1"/>
    </row>
    <row r="33" spans="1:16" x14ac:dyDescent="0.2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P33" s="1"/>
    </row>
    <row r="34" spans="1:16" x14ac:dyDescent="0.25">
      <c r="A34" s="1"/>
      <c r="B34" s="64"/>
      <c r="C34" s="1"/>
      <c r="D34" s="1"/>
      <c r="E34" s="1"/>
      <c r="F34" s="1"/>
      <c r="G34" s="1"/>
      <c r="H34" s="1"/>
      <c r="I34" s="1"/>
      <c r="J34" s="1"/>
      <c r="K34" s="1"/>
      <c r="L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P52" s="1"/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P54" s="1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P55" s="1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P57" s="1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P58" s="1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P59" s="1"/>
    </row>
    <row r="60" spans="1:1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P60" s="1"/>
    </row>
    <row r="61" spans="1:1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P61" s="1"/>
    </row>
    <row r="62" spans="1:1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P63" s="1"/>
    </row>
    <row r="64" spans="1:1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P74" s="1"/>
    </row>
    <row r="75" spans="1:1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P75" s="1"/>
    </row>
    <row r="76" spans="1:1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P102" s="1"/>
    </row>
    <row r="103" spans="1:16" x14ac:dyDescent="0.25">
      <c r="P103" s="1"/>
    </row>
    <row r="104" spans="1:16" x14ac:dyDescent="0.25">
      <c r="P104" s="1"/>
    </row>
    <row r="105" spans="1:16" x14ac:dyDescent="0.25">
      <c r="P105" s="1"/>
    </row>
    <row r="106" spans="1:16" x14ac:dyDescent="0.25">
      <c r="P106" s="1"/>
    </row>
    <row r="107" spans="1:16" x14ac:dyDescent="0.25">
      <c r="P107" s="1"/>
    </row>
    <row r="108" spans="1:16" x14ac:dyDescent="0.25">
      <c r="P108" s="1"/>
    </row>
    <row r="109" spans="1:16" x14ac:dyDescent="0.25">
      <c r="P109" s="1"/>
    </row>
    <row r="110" spans="1:16" x14ac:dyDescent="0.25">
      <c r="P110" s="1"/>
    </row>
    <row r="111" spans="1:16" x14ac:dyDescent="0.25">
      <c r="P111" s="1"/>
    </row>
    <row r="112" spans="1:16" x14ac:dyDescent="0.25">
      <c r="P112" s="1"/>
    </row>
    <row r="113" spans="1:16" x14ac:dyDescent="0.25">
      <c r="P113" s="1"/>
    </row>
    <row r="114" spans="1:16" x14ac:dyDescent="0.25">
      <c r="P114" s="1"/>
    </row>
    <row r="115" spans="1:16" x14ac:dyDescent="0.25">
      <c r="P115" s="1"/>
    </row>
    <row r="116" spans="1:16" x14ac:dyDescent="0.25">
      <c r="P116" s="1"/>
    </row>
    <row r="117" spans="1:16" x14ac:dyDescent="0.25">
      <c r="P117" s="1"/>
    </row>
    <row r="118" spans="1:16" x14ac:dyDescent="0.25">
      <c r="P118" s="1"/>
    </row>
    <row r="119" spans="1:16" x14ac:dyDescent="0.25">
      <c r="P119" s="1"/>
    </row>
    <row r="120" spans="1:16" x14ac:dyDescent="0.25">
      <c r="P120" s="1"/>
    </row>
    <row r="121" spans="1:16" x14ac:dyDescent="0.25">
      <c r="P121" s="1"/>
    </row>
    <row r="122" spans="1:16" x14ac:dyDescent="0.25"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</sheetData>
  <mergeCells count="4">
    <mergeCell ref="A1:L1"/>
    <mergeCell ref="A5:L5"/>
    <mergeCell ref="A6:L6"/>
    <mergeCell ref="A7:L7"/>
  </mergeCells>
  <phoneticPr fontId="0" type="noConversion"/>
  <pageMargins left="0.5" right="0.2" top="0.5" bottom="0.55000000000000004" header="0.5" footer="0.5"/>
  <pageSetup scale="99" orientation="landscape" r:id="rId1"/>
  <headerFooter alignWithMargins="0">
    <oddHeader>&amp;RFORM C</oddHeader>
    <oddFooter xml:space="preserve">&amp;L&amp;F&amp;R   </oddFooter>
  </headerFooter>
  <rowBreaks count="1" manualBreakCount="1">
    <brk id="33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workbookViewId="0">
      <selection activeCell="E28" sqref="E28"/>
    </sheetView>
  </sheetViews>
  <sheetFormatPr defaultRowHeight="14.25" x14ac:dyDescent="0.2"/>
  <cols>
    <col min="1" max="1" width="8.88671875" style="36"/>
    <col min="2" max="2" width="9.21875" style="36" customWidth="1"/>
    <col min="3" max="3" width="9" style="36" customWidth="1"/>
    <col min="4" max="4" width="4.88671875" style="36" customWidth="1"/>
    <col min="5" max="5" width="14" style="76" customWidth="1"/>
    <col min="6" max="6" width="13.109375" style="76" customWidth="1"/>
    <col min="7" max="7" width="13.5546875" style="76" customWidth="1"/>
    <col min="8" max="8" width="11.44140625" style="76" customWidth="1"/>
    <col min="9" max="9" width="13.33203125" style="76" customWidth="1"/>
    <col min="10" max="10" width="13" style="76" customWidth="1"/>
    <col min="11" max="11" width="11.44140625" style="76" customWidth="1"/>
    <col min="12" max="12" width="9.44140625" style="76" bestFit="1" customWidth="1"/>
    <col min="13" max="13" width="11.77734375" style="76" bestFit="1" customWidth="1"/>
    <col min="14" max="16" width="9.44140625" style="76" bestFit="1" customWidth="1"/>
    <col min="17" max="20" width="8.88671875" style="76"/>
    <col min="21" max="16384" width="8.88671875" style="36"/>
  </cols>
  <sheetData>
    <row r="1" spans="1:11" x14ac:dyDescent="0.2">
      <c r="A1" s="37"/>
    </row>
    <row r="2" spans="1:11" x14ac:dyDescent="0.2">
      <c r="A2" s="41" t="s">
        <v>46</v>
      </c>
      <c r="B2" s="42"/>
      <c r="C2" s="42"/>
      <c r="D2" s="48"/>
      <c r="E2" s="77">
        <v>10000</v>
      </c>
      <c r="F2" s="77">
        <v>10000</v>
      </c>
      <c r="G2" s="77">
        <v>10000</v>
      </c>
      <c r="H2" s="77">
        <v>10000</v>
      </c>
      <c r="I2" s="77">
        <v>10000</v>
      </c>
      <c r="J2" s="77">
        <v>10000</v>
      </c>
      <c r="K2" s="77">
        <v>10000</v>
      </c>
    </row>
    <row r="3" spans="1:11" x14ac:dyDescent="0.2">
      <c r="A3" s="43"/>
      <c r="B3" s="44"/>
      <c r="C3" s="44"/>
      <c r="D3" s="45"/>
      <c r="E3" s="78"/>
      <c r="F3" s="78"/>
      <c r="G3" s="78"/>
      <c r="H3" s="78"/>
      <c r="I3" s="78"/>
      <c r="J3" s="78"/>
      <c r="K3" s="78"/>
    </row>
    <row r="4" spans="1:11" ht="23.25" x14ac:dyDescent="0.2">
      <c r="A4" s="46"/>
      <c r="B4" s="47"/>
      <c r="C4" s="47"/>
      <c r="D4" s="49"/>
      <c r="E4" s="79" t="s">
        <v>48</v>
      </c>
      <c r="F4" s="79" t="s">
        <v>47</v>
      </c>
      <c r="G4" s="79" t="s">
        <v>42</v>
      </c>
      <c r="H4" s="79" t="s">
        <v>26</v>
      </c>
      <c r="I4" s="79" t="s">
        <v>27</v>
      </c>
      <c r="J4" s="79" t="s">
        <v>43</v>
      </c>
      <c r="K4" s="79" t="s">
        <v>29</v>
      </c>
    </row>
    <row r="5" spans="1:11" x14ac:dyDescent="0.2">
      <c r="A5" s="38">
        <v>0.17100000000000001</v>
      </c>
      <c r="B5" s="39">
        <v>0.17100000000000001</v>
      </c>
      <c r="C5" s="40" t="s">
        <v>9</v>
      </c>
      <c r="D5" s="40">
        <v>3102</v>
      </c>
      <c r="E5" s="80"/>
      <c r="F5" s="80"/>
      <c r="G5" s="80"/>
      <c r="H5" s="80"/>
      <c r="I5" s="80"/>
      <c r="J5" s="80"/>
      <c r="K5" s="80"/>
    </row>
    <row r="6" spans="1:11" x14ac:dyDescent="0.2">
      <c r="A6" s="75">
        <v>0.19721</v>
      </c>
      <c r="B6" s="73">
        <v>0.19721</v>
      </c>
      <c r="C6" s="40" t="s">
        <v>2</v>
      </c>
      <c r="D6" s="40">
        <v>3202</v>
      </c>
      <c r="E6" s="80">
        <f>$E$2*A6</f>
        <v>1972.1</v>
      </c>
      <c r="F6" s="80">
        <f>$F$2*A6</f>
        <v>1972.1</v>
      </c>
      <c r="G6" s="80"/>
      <c r="H6" s="80"/>
      <c r="I6" s="80"/>
      <c r="J6" s="80">
        <f>$J$2*A6</f>
        <v>1972.1</v>
      </c>
      <c r="K6" s="80">
        <f>$K$2*A6</f>
        <v>1972.1</v>
      </c>
    </row>
    <row r="7" spans="1:11" x14ac:dyDescent="0.2">
      <c r="A7" s="38">
        <v>1.4500000000000001E-2</v>
      </c>
      <c r="B7" s="39">
        <v>1.4500000000000001E-2</v>
      </c>
      <c r="C7" s="40" t="s">
        <v>13</v>
      </c>
      <c r="D7" s="40">
        <v>3314</v>
      </c>
      <c r="E7" s="80">
        <f>$E$2*A7</f>
        <v>145</v>
      </c>
      <c r="F7" s="80">
        <f>$F$2*A7</f>
        <v>145</v>
      </c>
      <c r="G7" s="80">
        <f>$G$2*A7</f>
        <v>145</v>
      </c>
      <c r="H7" s="80">
        <f>$H$2*A7</f>
        <v>145</v>
      </c>
      <c r="I7" s="80">
        <f>$I$2*A7</f>
        <v>145</v>
      </c>
      <c r="J7" s="80">
        <f>$J$2*A7</f>
        <v>145</v>
      </c>
      <c r="K7" s="80">
        <f>$K$2*A7</f>
        <v>145</v>
      </c>
    </row>
    <row r="8" spans="1:11" x14ac:dyDescent="0.2">
      <c r="A8" s="38">
        <v>3.7499999999999999E-2</v>
      </c>
      <c r="B8" s="39">
        <v>3.7499999999999999E-2</v>
      </c>
      <c r="C8" s="40" t="s">
        <v>11</v>
      </c>
      <c r="D8" s="40">
        <v>3354</v>
      </c>
      <c r="E8" s="80"/>
      <c r="F8" s="80"/>
      <c r="G8" s="80">
        <f>$G$2*A8</f>
        <v>375</v>
      </c>
      <c r="H8" s="80">
        <f>$H$2*A8</f>
        <v>375</v>
      </c>
      <c r="I8" s="80"/>
      <c r="J8" s="80"/>
      <c r="K8" s="80"/>
    </row>
    <row r="9" spans="1:11" x14ac:dyDescent="0.2">
      <c r="A9" s="38">
        <v>6.2E-2</v>
      </c>
      <c r="B9" s="39">
        <v>6.2E-2</v>
      </c>
      <c r="C9" s="40" t="s">
        <v>12</v>
      </c>
      <c r="D9" s="40">
        <v>3356</v>
      </c>
      <c r="E9" s="80">
        <f>$E$2*A9</f>
        <v>620</v>
      </c>
      <c r="F9" s="80">
        <f>$F$2*A9</f>
        <v>620</v>
      </c>
      <c r="G9" s="80"/>
      <c r="H9" s="80"/>
      <c r="I9" s="80">
        <f>$I$2*A9</f>
        <v>620</v>
      </c>
      <c r="J9" s="80">
        <f>$J$2*A9</f>
        <v>620</v>
      </c>
      <c r="K9" s="80">
        <f>$K$2*A9</f>
        <v>620</v>
      </c>
    </row>
    <row r="10" spans="1:11" x14ac:dyDescent="0.2">
      <c r="A10" s="38">
        <v>5.0000000000000001E-4</v>
      </c>
      <c r="B10" s="39">
        <v>5.0000000000000001E-4</v>
      </c>
      <c r="C10" s="40" t="s">
        <v>38</v>
      </c>
      <c r="D10" s="40">
        <v>3502</v>
      </c>
      <c r="E10" s="80">
        <f>$E$2*A10</f>
        <v>5</v>
      </c>
      <c r="F10" s="80">
        <f>$F$2*A10</f>
        <v>5</v>
      </c>
      <c r="G10" s="80">
        <f>$G$2*A10</f>
        <v>5</v>
      </c>
      <c r="H10" s="80">
        <f>$H$2*A10</f>
        <v>5</v>
      </c>
      <c r="I10" s="80">
        <f>$I$2*A10</f>
        <v>5</v>
      </c>
      <c r="J10" s="80">
        <f>$J$2*A10</f>
        <v>5</v>
      </c>
      <c r="K10" s="80">
        <f>$K$2*A10</f>
        <v>5</v>
      </c>
    </row>
    <row r="11" spans="1:11" x14ac:dyDescent="0.2">
      <c r="A11" s="38">
        <v>0.02</v>
      </c>
      <c r="B11" s="39">
        <v>0.02</v>
      </c>
      <c r="C11" s="40" t="s">
        <v>39</v>
      </c>
      <c r="D11" s="40">
        <v>3602</v>
      </c>
      <c r="E11" s="80">
        <f>$E$2*A11</f>
        <v>200</v>
      </c>
      <c r="F11" s="80">
        <f>$F$2*A11</f>
        <v>200</v>
      </c>
      <c r="G11" s="80">
        <f>$G$2*A11</f>
        <v>200</v>
      </c>
      <c r="H11" s="80">
        <f>$H$2*A11</f>
        <v>200</v>
      </c>
      <c r="I11" s="80">
        <f>$I$2*A11</f>
        <v>200</v>
      </c>
      <c r="J11" s="80">
        <f>$J$2*A11</f>
        <v>200</v>
      </c>
      <c r="K11" s="80">
        <f>$K$2*A11</f>
        <v>200</v>
      </c>
    </row>
    <row r="12" spans="1:11" x14ac:dyDescent="0.2">
      <c r="A12" s="38">
        <v>0</v>
      </c>
      <c r="B12" s="39">
        <v>0</v>
      </c>
      <c r="C12" s="40" t="s">
        <v>37</v>
      </c>
      <c r="D12" s="40">
        <v>3802</v>
      </c>
      <c r="E12" s="80">
        <f>$E$2*A12</f>
        <v>0</v>
      </c>
      <c r="F12" s="80">
        <f>$F$2*A12</f>
        <v>0</v>
      </c>
      <c r="G12" s="80"/>
      <c r="H12" s="80"/>
      <c r="I12" s="80"/>
      <c r="J12" s="80">
        <f>$J$2*A12</f>
        <v>0</v>
      </c>
      <c r="K12" s="80">
        <f>$K$2*A12</f>
        <v>0</v>
      </c>
    </row>
    <row r="13" spans="1:11" x14ac:dyDescent="0.2">
      <c r="A13" s="51"/>
      <c r="B13" s="58"/>
      <c r="C13" s="59"/>
      <c r="D13" s="60" t="s">
        <v>52</v>
      </c>
      <c r="E13" s="80">
        <f>SUM(E5:E12)</f>
        <v>2942.1</v>
      </c>
      <c r="F13" s="80">
        <f t="shared" ref="F13:K13" si="0">SUM(F5:F12)</f>
        <v>2942.1</v>
      </c>
      <c r="G13" s="80">
        <f t="shared" si="0"/>
        <v>725</v>
      </c>
      <c r="H13" s="80">
        <f t="shared" si="0"/>
        <v>725</v>
      </c>
      <c r="I13" s="80">
        <f t="shared" si="0"/>
        <v>970</v>
      </c>
      <c r="J13" s="80">
        <f t="shared" si="0"/>
        <v>2942.1</v>
      </c>
      <c r="K13" s="80">
        <f t="shared" si="0"/>
        <v>2942.1</v>
      </c>
    </row>
    <row r="14" spans="1:11" x14ac:dyDescent="0.2">
      <c r="A14" s="51"/>
      <c r="B14" s="44"/>
      <c r="C14" s="47"/>
      <c r="D14" s="47"/>
      <c r="E14" s="81"/>
      <c r="F14" s="81"/>
      <c r="G14" s="81"/>
      <c r="H14" s="81"/>
      <c r="I14" s="81"/>
      <c r="J14" s="81"/>
      <c r="K14" s="82"/>
    </row>
    <row r="15" spans="1:11" x14ac:dyDescent="0.2">
      <c r="A15" s="57"/>
      <c r="B15" s="63"/>
      <c r="C15" s="49" t="s">
        <v>6</v>
      </c>
      <c r="D15" s="50">
        <v>3452</v>
      </c>
      <c r="E15" s="83">
        <v>10275</v>
      </c>
      <c r="F15" s="83"/>
      <c r="G15" s="83"/>
      <c r="H15" s="83"/>
      <c r="I15" s="83"/>
      <c r="J15" s="83">
        <v>10275</v>
      </c>
      <c r="K15" s="83">
        <v>10275</v>
      </c>
    </row>
    <row r="16" spans="1:11" x14ac:dyDescent="0.2">
      <c r="A16" s="52"/>
      <c r="B16" s="42"/>
      <c r="C16" s="42"/>
      <c r="D16" s="48"/>
      <c r="E16" s="84"/>
      <c r="F16" s="85"/>
      <c r="G16" s="85"/>
      <c r="H16" s="85"/>
      <c r="I16" s="85"/>
      <c r="J16" s="85"/>
      <c r="K16" s="85"/>
    </row>
    <row r="17" spans="1:16" x14ac:dyDescent="0.2">
      <c r="A17" s="46"/>
      <c r="B17" s="47"/>
      <c r="C17" s="47"/>
      <c r="D17" s="61" t="s">
        <v>53</v>
      </c>
      <c r="E17" s="82">
        <f t="shared" ref="E17:K17" si="1">E13+E15</f>
        <v>13217.1</v>
      </c>
      <c r="F17" s="83">
        <f t="shared" si="1"/>
        <v>2942.1</v>
      </c>
      <c r="G17" s="83">
        <f t="shared" si="1"/>
        <v>725</v>
      </c>
      <c r="H17" s="83">
        <f t="shared" si="1"/>
        <v>725</v>
      </c>
      <c r="I17" s="83">
        <f t="shared" si="1"/>
        <v>970</v>
      </c>
      <c r="J17" s="83">
        <f t="shared" si="1"/>
        <v>13217.1</v>
      </c>
      <c r="K17" s="83">
        <f t="shared" si="1"/>
        <v>13217.1</v>
      </c>
    </row>
    <row r="18" spans="1:16" x14ac:dyDescent="0.2">
      <c r="A18" s="52"/>
      <c r="B18" s="42"/>
      <c r="C18" s="42"/>
      <c r="D18" s="71"/>
      <c r="E18" s="84"/>
      <c r="F18" s="84"/>
      <c r="G18" s="84"/>
      <c r="H18" s="84"/>
      <c r="I18" s="84"/>
      <c r="J18" s="84"/>
      <c r="K18" s="84"/>
    </row>
    <row r="19" spans="1:16" x14ac:dyDescent="0.2">
      <c r="A19" s="46"/>
      <c r="B19" s="47"/>
      <c r="C19" s="47"/>
      <c r="D19" s="70" t="s">
        <v>54</v>
      </c>
      <c r="E19" s="86">
        <f>E2+E17</f>
        <v>23217.1</v>
      </c>
      <c r="F19" s="86">
        <f t="shared" ref="F19:K19" si="2">F2+F17</f>
        <v>12942.1</v>
      </c>
      <c r="G19" s="86">
        <f t="shared" si="2"/>
        <v>10725</v>
      </c>
      <c r="H19" s="86">
        <f t="shared" si="2"/>
        <v>10725</v>
      </c>
      <c r="I19" s="86">
        <f t="shared" si="2"/>
        <v>10970</v>
      </c>
      <c r="J19" s="86">
        <f t="shared" si="2"/>
        <v>23217.1</v>
      </c>
      <c r="K19" s="86">
        <f t="shared" si="2"/>
        <v>23217.1</v>
      </c>
    </row>
    <row r="21" spans="1:16" x14ac:dyDescent="0.2">
      <c r="A21" s="74" t="s">
        <v>55</v>
      </c>
    </row>
    <row r="23" spans="1:16" x14ac:dyDescent="0.2">
      <c r="A23" s="41" t="s">
        <v>36</v>
      </c>
      <c r="B23" s="42"/>
      <c r="C23" s="42"/>
      <c r="D23" s="48"/>
      <c r="E23" s="77">
        <v>10000</v>
      </c>
      <c r="F23" s="77">
        <v>10000</v>
      </c>
      <c r="G23" s="77">
        <v>10000</v>
      </c>
      <c r="H23" s="77">
        <v>10000</v>
      </c>
      <c r="I23" s="77">
        <v>10000</v>
      </c>
    </row>
    <row r="24" spans="1:16" x14ac:dyDescent="0.2">
      <c r="A24" s="43"/>
      <c r="B24" s="44"/>
      <c r="C24" s="44"/>
      <c r="D24" s="45"/>
      <c r="E24" s="78"/>
      <c r="F24" s="78"/>
      <c r="G24" s="78"/>
      <c r="H24" s="78"/>
      <c r="I24" s="78"/>
    </row>
    <row r="25" spans="1:16" ht="23.25" x14ac:dyDescent="0.2">
      <c r="A25" s="46"/>
      <c r="B25" s="47"/>
      <c r="C25" s="47"/>
      <c r="D25" s="49"/>
      <c r="E25" s="79" t="s">
        <v>40</v>
      </c>
      <c r="F25" s="79" t="s">
        <v>41</v>
      </c>
      <c r="G25" s="79" t="s">
        <v>44</v>
      </c>
      <c r="H25" s="79" t="s">
        <v>45</v>
      </c>
      <c r="I25" s="79" t="s">
        <v>21</v>
      </c>
      <c r="J25" s="87"/>
      <c r="K25" s="87"/>
      <c r="L25" s="87"/>
      <c r="M25" s="87"/>
      <c r="N25" s="87"/>
      <c r="O25" s="87"/>
      <c r="P25" s="87"/>
    </row>
    <row r="26" spans="1:16" x14ac:dyDescent="0.2">
      <c r="A26" s="38">
        <f>A5</f>
        <v>0.17100000000000001</v>
      </c>
      <c r="B26" s="39">
        <f>B5</f>
        <v>0.17100000000000001</v>
      </c>
      <c r="C26" s="40" t="s">
        <v>9</v>
      </c>
      <c r="D26" s="40">
        <v>3101</v>
      </c>
      <c r="E26" s="80">
        <f>$E$23*A26</f>
        <v>1710.0000000000002</v>
      </c>
      <c r="F26" s="80">
        <f>$F$23*A26</f>
        <v>1710.0000000000002</v>
      </c>
      <c r="G26" s="80">
        <f>$G$23*A26</f>
        <v>1710.0000000000002</v>
      </c>
      <c r="H26" s="80"/>
      <c r="I26" s="80">
        <f>$I$23*A26</f>
        <v>1710.0000000000002</v>
      </c>
    </row>
    <row r="27" spans="1:16" x14ac:dyDescent="0.2">
      <c r="A27" s="75">
        <f>A6</f>
        <v>0.19721</v>
      </c>
      <c r="B27" s="73">
        <f>B6</f>
        <v>0.19721</v>
      </c>
      <c r="C27" s="40" t="s">
        <v>2</v>
      </c>
      <c r="D27" s="40">
        <v>3201</v>
      </c>
      <c r="E27" s="80"/>
      <c r="F27" s="80"/>
      <c r="G27" s="80"/>
      <c r="H27" s="80"/>
      <c r="I27" s="80"/>
    </row>
    <row r="28" spans="1:16" x14ac:dyDescent="0.2">
      <c r="A28" s="38">
        <f t="shared" ref="A28:A33" si="3">A7</f>
        <v>1.4500000000000001E-2</v>
      </c>
      <c r="B28" s="39">
        <f t="shared" ref="B28:B33" si="4">B7</f>
        <v>1.4500000000000001E-2</v>
      </c>
      <c r="C28" s="40" t="s">
        <v>13</v>
      </c>
      <c r="D28" s="40">
        <v>3313</v>
      </c>
      <c r="E28" s="80">
        <f>$E$23*A28</f>
        <v>145</v>
      </c>
      <c r="F28" s="80">
        <f>$F$23*A28</f>
        <v>145</v>
      </c>
      <c r="G28" s="80">
        <f>$G$23*A28</f>
        <v>145</v>
      </c>
      <c r="H28" s="80">
        <f>$H$23*A28</f>
        <v>145</v>
      </c>
      <c r="I28" s="80">
        <f>$I$23*A28</f>
        <v>145</v>
      </c>
    </row>
    <row r="29" spans="1:16" x14ac:dyDescent="0.2">
      <c r="A29" s="38">
        <f t="shared" si="3"/>
        <v>3.7499999999999999E-2</v>
      </c>
      <c r="B29" s="39">
        <f t="shared" si="4"/>
        <v>3.7499999999999999E-2</v>
      </c>
      <c r="C29" s="40" t="s">
        <v>11</v>
      </c>
      <c r="D29" s="40">
        <v>3353</v>
      </c>
      <c r="E29" s="80"/>
      <c r="F29" s="80"/>
      <c r="G29" s="80"/>
      <c r="H29" s="80">
        <f>$H$23*A29</f>
        <v>375</v>
      </c>
      <c r="I29" s="80"/>
    </row>
    <row r="30" spans="1:16" x14ac:dyDescent="0.2">
      <c r="A30" s="38">
        <f t="shared" si="3"/>
        <v>6.2E-2</v>
      </c>
      <c r="B30" s="39">
        <f t="shared" si="4"/>
        <v>6.2E-2</v>
      </c>
      <c r="C30" s="40" t="s">
        <v>12</v>
      </c>
      <c r="D30" s="40">
        <v>3355</v>
      </c>
      <c r="E30" s="80"/>
      <c r="F30" s="80"/>
      <c r="G30" s="80"/>
      <c r="H30" s="80"/>
      <c r="I30" s="80"/>
    </row>
    <row r="31" spans="1:16" x14ac:dyDescent="0.2">
      <c r="A31" s="38">
        <f t="shared" si="3"/>
        <v>5.0000000000000001E-4</v>
      </c>
      <c r="B31" s="39">
        <f t="shared" si="4"/>
        <v>5.0000000000000001E-4</v>
      </c>
      <c r="C31" s="40" t="s">
        <v>38</v>
      </c>
      <c r="D31" s="40">
        <v>3501</v>
      </c>
      <c r="E31" s="80">
        <f>$E$23*A31</f>
        <v>5</v>
      </c>
      <c r="F31" s="80">
        <f>$F$23*A31</f>
        <v>5</v>
      </c>
      <c r="G31" s="80">
        <f>$G$23*A31</f>
        <v>5</v>
      </c>
      <c r="H31" s="80">
        <f>$H$23*A31</f>
        <v>5</v>
      </c>
      <c r="I31" s="80">
        <f>$I$23*A31</f>
        <v>5</v>
      </c>
    </row>
    <row r="32" spans="1:16" x14ac:dyDescent="0.2">
      <c r="A32" s="38">
        <f t="shared" si="3"/>
        <v>0.02</v>
      </c>
      <c r="B32" s="39">
        <f t="shared" si="4"/>
        <v>0.02</v>
      </c>
      <c r="C32" s="40" t="s">
        <v>39</v>
      </c>
      <c r="D32" s="40">
        <v>3601</v>
      </c>
      <c r="E32" s="80">
        <f>$E$23*A32</f>
        <v>200</v>
      </c>
      <c r="F32" s="80">
        <f>$F$23*A32</f>
        <v>200</v>
      </c>
      <c r="G32" s="80">
        <f>$G$23*A32</f>
        <v>200</v>
      </c>
      <c r="H32" s="80">
        <f>$H$23*A32</f>
        <v>200</v>
      </c>
      <c r="I32" s="80">
        <f>$I$23*A32</f>
        <v>200</v>
      </c>
    </row>
    <row r="33" spans="1:16" x14ac:dyDescent="0.2">
      <c r="A33" s="75">
        <f t="shared" si="3"/>
        <v>0</v>
      </c>
      <c r="B33" s="73">
        <f t="shared" si="4"/>
        <v>0</v>
      </c>
      <c r="C33" s="40" t="s">
        <v>37</v>
      </c>
      <c r="D33" s="40">
        <v>3801</v>
      </c>
      <c r="E33" s="80"/>
      <c r="F33" s="80"/>
      <c r="G33" s="80"/>
      <c r="H33" s="80"/>
      <c r="I33" s="80"/>
      <c r="J33" s="88"/>
      <c r="K33" s="88"/>
      <c r="L33" s="88"/>
      <c r="M33" s="88"/>
      <c r="N33" s="88"/>
      <c r="O33" s="88"/>
      <c r="P33" s="88"/>
    </row>
    <row r="34" spans="1:16" x14ac:dyDescent="0.2">
      <c r="A34" s="51"/>
      <c r="B34" s="58"/>
      <c r="C34" s="58"/>
      <c r="D34" s="60" t="s">
        <v>52</v>
      </c>
      <c r="E34" s="80">
        <f>SUM(E26:E33)</f>
        <v>2060</v>
      </c>
      <c r="F34" s="80">
        <f>SUM(F26:F33)</f>
        <v>2060</v>
      </c>
      <c r="G34" s="80">
        <f>SUM(G26:G33)</f>
        <v>2060</v>
      </c>
      <c r="H34" s="80">
        <f>SUM(H26:H33)</f>
        <v>725</v>
      </c>
      <c r="I34" s="80">
        <f>SUM(I26:I33)</f>
        <v>2060</v>
      </c>
      <c r="J34" s="88"/>
      <c r="K34" s="88"/>
      <c r="L34" s="88"/>
      <c r="M34" s="88"/>
      <c r="N34" s="88"/>
      <c r="O34" s="88"/>
      <c r="P34" s="88"/>
    </row>
    <row r="35" spans="1:16" x14ac:dyDescent="0.2">
      <c r="A35" s="51"/>
      <c r="B35" s="44"/>
      <c r="C35" s="44"/>
      <c r="D35" s="44"/>
      <c r="E35" s="88"/>
      <c r="F35" s="88"/>
      <c r="G35" s="88"/>
      <c r="H35" s="88"/>
      <c r="I35" s="78"/>
    </row>
    <row r="36" spans="1:16" x14ac:dyDescent="0.2">
      <c r="A36" s="57"/>
      <c r="B36" s="63"/>
      <c r="C36" s="62" t="s">
        <v>6</v>
      </c>
      <c r="D36" s="40">
        <v>3451</v>
      </c>
      <c r="E36" s="80">
        <v>10275</v>
      </c>
      <c r="F36" s="80">
        <v>10275</v>
      </c>
      <c r="G36" s="80"/>
      <c r="H36" s="80"/>
      <c r="I36" s="80"/>
    </row>
    <row r="37" spans="1:16" x14ac:dyDescent="0.2">
      <c r="A37" s="52"/>
      <c r="B37" s="42"/>
      <c r="C37" s="42"/>
      <c r="D37" s="48"/>
      <c r="E37" s="85"/>
      <c r="F37" s="84"/>
      <c r="G37" s="84"/>
      <c r="H37" s="84"/>
      <c r="I37" s="78"/>
    </row>
    <row r="38" spans="1:16" x14ac:dyDescent="0.2">
      <c r="A38" s="46"/>
      <c r="B38" s="47"/>
      <c r="C38" s="47"/>
      <c r="D38" s="61" t="s">
        <v>53</v>
      </c>
      <c r="E38" s="83">
        <f>E34+E36</f>
        <v>12335</v>
      </c>
      <c r="F38" s="82">
        <f>F34+F36</f>
        <v>12335</v>
      </c>
      <c r="G38" s="82">
        <f>G34+G36</f>
        <v>2060</v>
      </c>
      <c r="H38" s="82">
        <f>H34+H36</f>
        <v>725</v>
      </c>
      <c r="I38" s="82">
        <f>I34+I36</f>
        <v>2060</v>
      </c>
    </row>
    <row r="39" spans="1:16" x14ac:dyDescent="0.2">
      <c r="A39" s="52"/>
      <c r="B39" s="42"/>
      <c r="C39" s="42"/>
      <c r="D39" s="42"/>
      <c r="E39" s="84"/>
      <c r="F39" s="84"/>
      <c r="G39" s="84"/>
      <c r="H39" s="84"/>
      <c r="I39" s="84"/>
    </row>
    <row r="40" spans="1:16" x14ac:dyDescent="0.2">
      <c r="A40" s="46"/>
      <c r="B40" s="47"/>
      <c r="C40" s="47"/>
      <c r="D40" s="70" t="s">
        <v>54</v>
      </c>
      <c r="E40" s="86">
        <f>E38+E23</f>
        <v>22335</v>
      </c>
      <c r="F40" s="86">
        <f>F38+F23</f>
        <v>22335</v>
      </c>
      <c r="G40" s="86">
        <f>G38+G23</f>
        <v>12060</v>
      </c>
      <c r="H40" s="86">
        <f>H38+H23</f>
        <v>10725</v>
      </c>
      <c r="I40" s="86">
        <f>I38+I23</f>
        <v>12060</v>
      </c>
    </row>
  </sheetData>
  <phoneticPr fontId="0" type="noConversion"/>
  <pageMargins left="0" right="0" top="0" bottom="0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5" sqref="C15"/>
    </sheetView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Rates</vt:lpstr>
      <vt:lpstr>Projections</vt:lpstr>
      <vt:lpstr>Sheet1</vt:lpstr>
      <vt:lpstr>Rates!newprint_area</vt:lpstr>
      <vt:lpstr>Projections!Print_Area</vt:lpstr>
      <vt:lpstr>Rates!Print_Area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Serich-Lundquist</dc:creator>
  <cp:lastModifiedBy>Laurie Serich-Lundquist</cp:lastModifiedBy>
  <cp:lastPrinted>2019-06-29T16:53:13Z</cp:lastPrinted>
  <dcterms:created xsi:type="dcterms:W3CDTF">1998-10-02T19:37:44Z</dcterms:created>
  <dcterms:modified xsi:type="dcterms:W3CDTF">2019-06-29T16:55:39Z</dcterms:modified>
</cp:coreProperties>
</file>